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男卫生间改造" sheetId="1" r:id="rId1"/>
    <sheet name="Sheet1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<sst xmlns="http://schemas.openxmlformats.org/spreadsheetml/2006/main" count="266" uniqueCount="116">
  <si>
    <t>广科南城校区2～3号教学楼4～6层男女生厕所升级改造清单</t>
  </si>
  <si>
    <t>序号</t>
  </si>
  <si>
    <t>项目名称</t>
  </si>
  <si>
    <t>项目特征</t>
  </si>
  <si>
    <t>单位</t>
  </si>
  <si>
    <t>数量</t>
  </si>
  <si>
    <t>综合单价</t>
  </si>
  <si>
    <t>合价（元）</t>
  </si>
  <si>
    <t>备注</t>
  </si>
  <si>
    <t>2号、3号教学楼男厕所升级改造（4～6层）6间</t>
  </si>
  <si>
    <t>一</t>
  </si>
  <si>
    <t>拆除工程</t>
  </si>
  <si>
    <t>铲除块料面层、砂浆结合层</t>
  </si>
  <si>
    <t>1.铲除墙面、地面块料面层、砂浆结合                                    2.垃圾运至首层指定地方堆放</t>
  </si>
  <si>
    <t>m2</t>
  </si>
  <si>
    <t>拆除卫生间隔断</t>
  </si>
  <si>
    <t>1.拆除原有卫生间隔断                          2.拆除材料运至首层指定地方堆放</t>
  </si>
  <si>
    <t>拆除拖把池</t>
  </si>
  <si>
    <t>1.拆除砖砌拖把池、饰面材料                            2.拆除材料运至首层指定地方堆放</t>
  </si>
  <si>
    <t>项</t>
  </si>
  <si>
    <t>拆除洗手台</t>
  </si>
  <si>
    <t>1.拆除原有大理石洗手台、洗手盆                     2.拆除材料运至首层指定地方堆放</t>
  </si>
  <si>
    <t>拆除大便器</t>
  </si>
  <si>
    <t>1.拆除大便器、周边结构层                         2.拆除材料运至首层指定地方堆放</t>
  </si>
  <si>
    <t>个</t>
  </si>
  <si>
    <t>拆除管道</t>
  </si>
  <si>
    <t>1.拆除原给洗手台排水管道                            2.拆除材料运至首层指定地方堆放</t>
  </si>
  <si>
    <t>垃圾外运</t>
  </si>
  <si>
    <t>1.建筑垃圾装卸、废料处理费              2.运距：综合考虑</t>
  </si>
  <si>
    <t>二</t>
  </si>
  <si>
    <t>装修工程</t>
  </si>
  <si>
    <t>地面恢复</t>
  </si>
  <si>
    <t>1.部位：卫生间地面                     2.地面凹凸不平修补，1:2.5水泥砂浆找平层</t>
  </si>
  <si>
    <t>零星砌砖</t>
  </si>
  <si>
    <t>1.零星砌砖名称、部位:水厕(蹲位) 水泥砂浆面
2.砖品种、规格、强度等级:标准砖
3.砂浆强度等级、配合比:水泥砂浆M5.0
4.完成面所需的一切材料、工序。</t>
  </si>
  <si>
    <t>大便器</t>
  </si>
  <si>
    <t xml:space="preserve">1.名称:蹲式大便器（感应式）
2.附件名称、数量:存水弯等附件
3.砌砖围护大便器                               4.水泥砂浆垫底稳固大便器及安装                     </t>
  </si>
  <si>
    <t>组</t>
  </si>
  <si>
    <t>九牧</t>
  </si>
  <si>
    <t>感应器</t>
  </si>
  <si>
    <t>1.大便器感应器安装、配套附件</t>
  </si>
  <si>
    <t>套</t>
  </si>
  <si>
    <t>自动感应小便斗</t>
  </si>
  <si>
    <t>1.感应器附件、小便器安装</t>
  </si>
  <si>
    <t>墙面油漆</t>
  </si>
  <si>
    <t>1.局部发霉、起壳、破损铲除                         2.刮腻子遍数:2厚面层耐水腻子分遍刮平
3.油漆品种、刷漆遍数: 乳胶漆数遍
4.完成面所需的一切材料、工序。</t>
  </si>
  <si>
    <t>顶棚油漆</t>
  </si>
  <si>
    <t>1.工程部位:原顶天花局部修补
2.刮腻子遍数:满刮两遍3厚底基防裂腻子分遍找平
3.油漆品种、刷漆遍数:乳胶漆（数遍）
4.完成面所需的一切材料、工序。</t>
  </si>
  <si>
    <t>地面砖</t>
  </si>
  <si>
    <t>1.铺贴地砖800*800mm；
2.1:3水泥砂浆混合、人工铺贴；
3.缝隙要求均匀对称；
4.含主材、人工及辅材                      5.完成面所需的一切工序。</t>
  </si>
  <si>
    <t>卫生间隔断连门（含小便斗隔断）</t>
  </si>
  <si>
    <t>1.隔板材料品种、规格、颜色:12mm  成品抗倍特板隔断原有隔断利用（局部破损换新）
2.完成面所需的一切材料、工序。</t>
  </si>
  <si>
    <t>塑料管</t>
  </si>
  <si>
    <t>1.安装部位:室内
2.介质:给水
3.材质、规格:PPR给水管 1.6MPa DN25
4.连接形式:热熔连接
5.压力试验及吹、洗设计要求:管道消毒、冲洗、水压试验</t>
  </si>
  <si>
    <t>m</t>
  </si>
  <si>
    <t>联塑</t>
  </si>
  <si>
    <t>1.安装部位:室内
2.介质:给水
3.材质、规格:PPR给水管 1.6MPa DN32
4.连接形式:热熔连接
5.压力试验及吹、洗设计要求:管道消毒、冲洗、水压试验</t>
  </si>
  <si>
    <t>1.安装部位:室内
2.介质:给水
3.材质、规格:PPR给水管 1.6MPa DN50
4.连接形式:热熔连接
5.压力试验及吹、洗设计要求:管道消毒、冲洗、水压试验</t>
  </si>
  <si>
    <t>1.安装部位:室内
2.介质：废水排水
3.材质、规格:UPVC排水管 DN50
4.连接形式:粘接</t>
  </si>
  <si>
    <t>1.安装部位:室内
2.介质:废水排水
3.材质、规格:UPVC排水管 DN75
4.连接形式:粘接</t>
  </si>
  <si>
    <t>管道拼接</t>
  </si>
  <si>
    <t>1.新老管道拼接、清理管道接口                                   2.人工、辅材</t>
  </si>
  <si>
    <t>处</t>
  </si>
  <si>
    <t>螺纹阀门</t>
  </si>
  <si>
    <t>1.安装部位(室内外):室内；
2.型号、规格:截止阀 DN50；
3.连接形式:螺纹连接；
4.满足相关要求。</t>
  </si>
  <si>
    <t>洗漱台</t>
  </si>
  <si>
    <t>1.工程部位:卫生间洗手台
2.参照：设计大样图
3.台柜规格:W:600mm；H：500mm
4.骨架材料种类、规格:40*40*3mm 热镀锌角钢(焊接处做防锈处理
5.面层材料种类、规格:20mm 浅色人造石（业主定为准）
6.五金种类、规格:包含所需五金配件
7.根据要求以及技术规范要求满足达到完成面所需的一切材料、工序。</t>
  </si>
  <si>
    <t>洗脸盆</t>
  </si>
  <si>
    <t>1.名称:感应式洗脸盆
2.附件名称、数量:含感应式水龙头、存水弯、角阀、金属软管等附件</t>
  </si>
  <si>
    <t>水银镜</t>
  </si>
  <si>
    <t>1.部位：洗漱台上无框水银镜                2.人工、辅材</t>
  </si>
  <si>
    <t>块</t>
  </si>
  <si>
    <t>给、排水附(配)件</t>
  </si>
  <si>
    <t>1.名称:304不锈钢地漏
2.规格:DN75</t>
  </si>
  <si>
    <t>304#拖把池</t>
  </si>
  <si>
    <t>1.规格型号、材质：600*500*550mm，304#不锈钢材质                             2.水龙、五金配件</t>
  </si>
  <si>
    <t>普通灯具</t>
  </si>
  <si>
    <t>1.名称:LED吸顶灯(卫生间)；
2.规格:220V,1*23W；
3.安装形式:吸顶式；</t>
  </si>
  <si>
    <t>配线</t>
  </si>
  <si>
    <t xml:space="preserve">1.名称:吸顶灯绝缘电线；
2.配线形式:管内穿线；
3.规格:WDZN-RYJS-2*1.5mm2；
</t>
  </si>
  <si>
    <t>线槽</t>
  </si>
  <si>
    <t>1.名称:电气配线槽；
2.规格:阻燃PVC24*14mm；
3.配置形式:明配</t>
  </si>
  <si>
    <t>照明开关</t>
  </si>
  <si>
    <t xml:space="preserve">1.名称:双联单控明装开关；
2.规格:220V,10A；
3.安装方式:明装；
</t>
  </si>
  <si>
    <t>电气配线</t>
  </si>
  <si>
    <t>1.感应器配套电线                         2.含照明开关线路</t>
  </si>
  <si>
    <t>临时脚手架</t>
  </si>
  <si>
    <t>1.搭设移动式活动脚手架</t>
  </si>
  <si>
    <t>座</t>
  </si>
  <si>
    <t>卫生间渗水修补</t>
  </si>
  <si>
    <t>1.高强聚氨酯修补裂缝                      2.拆除高压灌浆钉、底层打底打磨  3.面层油漆</t>
  </si>
  <si>
    <t>间</t>
  </si>
  <si>
    <t>A</t>
  </si>
  <si>
    <t>税前造价</t>
  </si>
  <si>
    <t>B</t>
  </si>
  <si>
    <t>垃圾清运、材料二次搬运、安全文明施工费及管理费A*5%</t>
  </si>
  <si>
    <t>C</t>
  </si>
  <si>
    <t>税金:(A+B)*9%</t>
  </si>
  <si>
    <t>D</t>
  </si>
  <si>
    <t>含税总价(A+B+C)</t>
  </si>
  <si>
    <t>1间</t>
  </si>
  <si>
    <t>2-3号教学楼4～6层每层2间共6间</t>
  </si>
  <si>
    <t>6间</t>
  </si>
  <si>
    <t>工程名称：女生厕所</t>
  </si>
  <si>
    <t>1.拆除原给排水管道                            2.拆除材料运至首层指定地方堆放</t>
  </si>
  <si>
    <t>九牧配套</t>
  </si>
  <si>
    <t>1.铺贴地砖800*800mm；
2.1:3水泥砂浆混合、人工铺贴；
3.缝隙要求均匀对称；
4.含主材、人工及辅材           5根据要求以及技术规范要求满足达到完成面所需的一切工序。</t>
  </si>
  <si>
    <t>1.隔板材料品种、规格、颜色:12mm  成品抗倍特板隔断（颜色业主定）
2.根据要求以及技术规范要求满足达到完成面所需的一切材料、工序。</t>
  </si>
  <si>
    <r>
      <rPr>
        <sz val="9"/>
        <color theme="1"/>
        <rFont val="宋体"/>
        <charset val="134"/>
      </rPr>
      <t>个</t>
    </r>
  </si>
  <si>
    <t>1.新老管道拼接、清理管道接口           2.人工、辅材</t>
  </si>
  <si>
    <t>1.工程部位:卫生间洗手台
2.参照：设计大样图
3.台柜规格:W:600mm；H：500mm
4.骨架材料种类、规格:40*40*3mm 热镀锌角钢(焊接处做防锈处理
5.面层材料种类、规格:20mm 浅色人造石（业主定为准）
6.五金种类、规格:包含所需五金配件
7.完成面所需的一切材料、工序。</t>
  </si>
  <si>
    <r>
      <rPr>
        <sz val="9"/>
        <color theme="1"/>
        <rFont val="宋体"/>
        <charset val="134"/>
      </rPr>
      <t>组</t>
    </r>
  </si>
  <si>
    <t xml:space="preserve">1.感应器配套电线、线管开压槽修复                            </t>
  </si>
  <si>
    <t>2-3号教学楼4～6层每层2间女厕共6间</t>
  </si>
  <si>
    <t>2-3号教学楼4～6层共12间男生女生厕所</t>
  </si>
  <si>
    <t>12间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</si>
</sst>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等线"/>
      <charset val="134"/>
      <scheme val="minor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Times New Roman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theme="1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6" borderId="14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7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/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2" fontId="1" fillId="0" borderId="1" xfId="0" applyNumberFormat="1" applyFont="1" applyBorder="1">
      <alignment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>
      <alignment vertical="center"/>
    </xf>
    <xf numFmtId="0" fontId="3" fillId="0" borderId="1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5" fillId="3" borderId="2" xfId="0" applyNumberFormat="1" applyFont="1" applyFill="1" applyBorder="1" applyAlignment="1" applyProtection="1">
      <alignment horizontal="left" vertical="center" wrapText="1"/>
    </xf>
    <xf numFmtId="2" fontId="1" fillId="0" borderId="2" xfId="0" applyNumberFormat="1" applyFont="1" applyBorder="1">
      <alignment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9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1"/>
  <sheetViews>
    <sheetView tabSelected="1" topLeftCell="A85" workbookViewId="0">
      <selection activeCell="B76" sqref="B76"/>
    </sheetView>
  </sheetViews>
  <sheetFormatPr defaultColWidth="9" defaultRowHeight="11.25" outlineLevelCol="7"/>
  <cols>
    <col min="1" max="1" width="4.625" style="2" customWidth="1"/>
    <col min="2" max="2" width="11.375" style="2" customWidth="1"/>
    <col min="3" max="3" width="26.625" style="2" customWidth="1"/>
    <col min="4" max="4" width="4.125" style="2" customWidth="1"/>
    <col min="5" max="6" width="9" style="2"/>
    <col min="7" max="7" width="10.875" style="2" customWidth="1"/>
    <col min="8" max="8" width="8.875" style="2" customWidth="1"/>
    <col min="9" max="9" width="9" style="2"/>
    <col min="10" max="10" width="11.625" style="2"/>
    <col min="11" max="16384" width="9" style="2"/>
  </cols>
  <sheetData>
    <row r="1" ht="28.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4.7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4.75" customHeight="1" spans="1:8">
      <c r="A3" s="4"/>
      <c r="B3" s="5" t="s">
        <v>9</v>
      </c>
      <c r="C3" s="6"/>
      <c r="D3" s="4"/>
      <c r="E3" s="4"/>
      <c r="F3" s="4"/>
      <c r="G3" s="4"/>
      <c r="H3" s="4"/>
    </row>
    <row r="4" ht="18" customHeight="1" spans="1:8">
      <c r="A4" s="4" t="s">
        <v>10</v>
      </c>
      <c r="B4" s="6" t="s">
        <v>11</v>
      </c>
      <c r="C4" s="4"/>
      <c r="D4" s="4"/>
      <c r="E4" s="4"/>
      <c r="F4" s="4"/>
      <c r="G4" s="4"/>
      <c r="H4" s="4"/>
    </row>
    <row r="5" ht="42" customHeight="1" spans="1:8">
      <c r="A5" s="4">
        <v>1</v>
      </c>
      <c r="B5" s="7" t="s">
        <v>12</v>
      </c>
      <c r="C5" s="7" t="s">
        <v>13</v>
      </c>
      <c r="D5" s="8" t="s">
        <v>14</v>
      </c>
      <c r="E5" s="9">
        <v>33.3</v>
      </c>
      <c r="F5" s="9"/>
      <c r="G5" s="10">
        <f>SUM(E5*F5)</f>
        <v>0</v>
      </c>
      <c r="H5" s="11"/>
    </row>
    <row r="6" ht="41" customHeight="1" spans="1:8">
      <c r="A6" s="4">
        <v>2</v>
      </c>
      <c r="B6" s="11" t="s">
        <v>15</v>
      </c>
      <c r="C6" s="7" t="s">
        <v>16</v>
      </c>
      <c r="D6" s="8" t="s">
        <v>14</v>
      </c>
      <c r="E6" s="9">
        <v>27.72</v>
      </c>
      <c r="F6" s="9"/>
      <c r="G6" s="10">
        <f t="shared" ref="G6:G11" si="0">SUM(E6*F6)</f>
        <v>0</v>
      </c>
      <c r="H6" s="11"/>
    </row>
    <row r="7" ht="30" customHeight="1" spans="1:8">
      <c r="A7" s="4">
        <v>3</v>
      </c>
      <c r="B7" s="12" t="s">
        <v>17</v>
      </c>
      <c r="C7" s="13" t="s">
        <v>18</v>
      </c>
      <c r="D7" s="14" t="s">
        <v>19</v>
      </c>
      <c r="E7" s="15">
        <v>1</v>
      </c>
      <c r="F7" s="9"/>
      <c r="G7" s="10">
        <f t="shared" si="0"/>
        <v>0</v>
      </c>
      <c r="H7" s="11"/>
    </row>
    <row r="8" ht="30" customHeight="1" spans="1:8">
      <c r="A8" s="4">
        <v>4</v>
      </c>
      <c r="B8" s="12" t="s">
        <v>20</v>
      </c>
      <c r="C8" s="13" t="s">
        <v>21</v>
      </c>
      <c r="D8" s="14" t="s">
        <v>19</v>
      </c>
      <c r="E8" s="15">
        <v>1</v>
      </c>
      <c r="F8" s="9"/>
      <c r="G8" s="10">
        <f t="shared" si="0"/>
        <v>0</v>
      </c>
      <c r="H8" s="11"/>
    </row>
    <row r="9" ht="30" customHeight="1" spans="1:8">
      <c r="A9" s="4">
        <v>5</v>
      </c>
      <c r="B9" s="12" t="s">
        <v>22</v>
      </c>
      <c r="C9" s="13" t="s">
        <v>23</v>
      </c>
      <c r="D9" s="14" t="s">
        <v>24</v>
      </c>
      <c r="E9" s="15">
        <v>6</v>
      </c>
      <c r="F9" s="9"/>
      <c r="G9" s="10">
        <f t="shared" si="0"/>
        <v>0</v>
      </c>
      <c r="H9" s="11"/>
    </row>
    <row r="10" ht="30" customHeight="1" spans="1:8">
      <c r="A10" s="4">
        <v>6</v>
      </c>
      <c r="B10" s="11" t="s">
        <v>25</v>
      </c>
      <c r="C10" s="7" t="s">
        <v>26</v>
      </c>
      <c r="D10" s="4" t="s">
        <v>19</v>
      </c>
      <c r="E10" s="9">
        <v>1</v>
      </c>
      <c r="F10" s="9"/>
      <c r="G10" s="10">
        <f t="shared" si="0"/>
        <v>0</v>
      </c>
      <c r="H10" s="11"/>
    </row>
    <row r="11" ht="30" customHeight="1" spans="1:8">
      <c r="A11" s="4">
        <v>7</v>
      </c>
      <c r="B11" s="11" t="s">
        <v>27</v>
      </c>
      <c r="C11" s="7" t="s">
        <v>28</v>
      </c>
      <c r="D11" s="4" t="s">
        <v>19</v>
      </c>
      <c r="E11" s="9">
        <v>1</v>
      </c>
      <c r="F11" s="9"/>
      <c r="G11" s="10">
        <f t="shared" si="0"/>
        <v>0</v>
      </c>
      <c r="H11" s="11"/>
    </row>
    <row r="12" ht="30" hidden="1" customHeight="1" spans="1:8">
      <c r="A12" s="4">
        <v>11</v>
      </c>
      <c r="B12" s="11"/>
      <c r="C12" s="7"/>
      <c r="D12" s="4"/>
      <c r="E12" s="9"/>
      <c r="F12" s="9"/>
      <c r="G12" s="10"/>
      <c r="H12" s="11"/>
    </row>
    <row r="13" ht="30" hidden="1" customHeight="1" spans="1:8">
      <c r="A13" s="4">
        <v>12</v>
      </c>
      <c r="B13" s="11"/>
      <c r="C13" s="7"/>
      <c r="D13" s="4"/>
      <c r="E13" s="9"/>
      <c r="F13" s="9"/>
      <c r="G13" s="10"/>
      <c r="H13" s="11"/>
    </row>
    <row r="14" ht="24" customHeight="1" spans="1:8">
      <c r="A14" s="4" t="s">
        <v>29</v>
      </c>
      <c r="B14" s="16" t="s">
        <v>30</v>
      </c>
      <c r="C14" s="7"/>
      <c r="D14" s="4"/>
      <c r="E14" s="9"/>
      <c r="F14" s="9"/>
      <c r="G14" s="10"/>
      <c r="H14" s="11"/>
    </row>
    <row r="15" ht="45" customHeight="1" spans="1:8">
      <c r="A15" s="4">
        <v>3</v>
      </c>
      <c r="B15" s="11" t="s">
        <v>31</v>
      </c>
      <c r="C15" s="7" t="s">
        <v>32</v>
      </c>
      <c r="D15" s="17"/>
      <c r="E15" s="9">
        <v>33.3</v>
      </c>
      <c r="F15" s="9"/>
      <c r="G15" s="10">
        <f>SUM(E15*F15)</f>
        <v>0</v>
      </c>
      <c r="H15" s="11"/>
    </row>
    <row r="16" ht="87" customHeight="1" spans="1:8">
      <c r="A16" s="4">
        <v>4</v>
      </c>
      <c r="B16" s="11" t="s">
        <v>33</v>
      </c>
      <c r="C16" s="7" t="s">
        <v>34</v>
      </c>
      <c r="D16" s="4" t="s">
        <v>24</v>
      </c>
      <c r="E16" s="9">
        <v>6</v>
      </c>
      <c r="F16" s="9"/>
      <c r="G16" s="10">
        <f t="shared" ref="G16:G26" si="1">SUM(E16*F16)</f>
        <v>0</v>
      </c>
      <c r="H16" s="11"/>
    </row>
    <row r="17" ht="85" customHeight="1" spans="1:8">
      <c r="A17" s="4">
        <v>5</v>
      </c>
      <c r="B17" s="18" t="s">
        <v>35</v>
      </c>
      <c r="C17" s="19" t="s">
        <v>36</v>
      </c>
      <c r="D17" s="20" t="s">
        <v>37</v>
      </c>
      <c r="E17" s="21">
        <v>6</v>
      </c>
      <c r="F17" s="21"/>
      <c r="G17" s="10">
        <f t="shared" si="1"/>
        <v>0</v>
      </c>
      <c r="H17" s="7" t="s">
        <v>38</v>
      </c>
    </row>
    <row r="18" ht="30" customHeight="1" spans="1:8">
      <c r="A18" s="4">
        <v>6</v>
      </c>
      <c r="B18" s="18" t="s">
        <v>39</v>
      </c>
      <c r="C18" s="19" t="s">
        <v>40</v>
      </c>
      <c r="D18" s="20" t="s">
        <v>41</v>
      </c>
      <c r="E18" s="21">
        <v>6</v>
      </c>
      <c r="F18" s="21"/>
      <c r="G18" s="10">
        <f t="shared" si="1"/>
        <v>0</v>
      </c>
      <c r="H18" s="7"/>
    </row>
    <row r="19" ht="33" customHeight="1" spans="1:8">
      <c r="A19" s="4">
        <v>7</v>
      </c>
      <c r="B19" s="18" t="s">
        <v>42</v>
      </c>
      <c r="C19" s="19" t="s">
        <v>43</v>
      </c>
      <c r="D19" s="20" t="s">
        <v>37</v>
      </c>
      <c r="E19" s="21">
        <v>5</v>
      </c>
      <c r="F19" s="21"/>
      <c r="G19" s="10">
        <f t="shared" si="1"/>
        <v>0</v>
      </c>
      <c r="H19" s="7"/>
    </row>
    <row r="20" ht="87" customHeight="1" spans="1:8">
      <c r="A20" s="4">
        <v>10</v>
      </c>
      <c r="B20" s="11" t="s">
        <v>44</v>
      </c>
      <c r="C20" s="7" t="s">
        <v>45</v>
      </c>
      <c r="D20" s="22" t="s">
        <v>14</v>
      </c>
      <c r="E20" s="9">
        <v>9.06</v>
      </c>
      <c r="F20" s="9"/>
      <c r="G20" s="10">
        <f t="shared" si="1"/>
        <v>0</v>
      </c>
      <c r="H20" s="11"/>
    </row>
    <row r="21" ht="69" customHeight="1" spans="1:8">
      <c r="A21" s="4">
        <v>11</v>
      </c>
      <c r="B21" s="11" t="s">
        <v>46</v>
      </c>
      <c r="C21" s="7" t="s">
        <v>47</v>
      </c>
      <c r="D21" s="22" t="s">
        <v>14</v>
      </c>
      <c r="E21" s="9">
        <v>11.69</v>
      </c>
      <c r="F21" s="9"/>
      <c r="G21" s="10">
        <f t="shared" si="1"/>
        <v>0</v>
      </c>
      <c r="H21" s="11"/>
    </row>
    <row r="22" ht="69" customHeight="1" spans="1:8">
      <c r="A22" s="4">
        <v>12</v>
      </c>
      <c r="B22" s="23" t="s">
        <v>48</v>
      </c>
      <c r="C22" s="24" t="s">
        <v>49</v>
      </c>
      <c r="D22" s="22" t="s">
        <v>14</v>
      </c>
      <c r="E22" s="25">
        <f>33.95</f>
        <v>33.95</v>
      </c>
      <c r="F22" s="25"/>
      <c r="G22" s="10">
        <f t="shared" si="1"/>
        <v>0</v>
      </c>
      <c r="H22" s="23"/>
    </row>
    <row r="23" ht="81" customHeight="1" spans="1:8">
      <c r="A23" s="4">
        <v>13</v>
      </c>
      <c r="B23" s="7" t="s">
        <v>50</v>
      </c>
      <c r="C23" s="7" t="s">
        <v>51</v>
      </c>
      <c r="D23" s="8" t="s">
        <v>14</v>
      </c>
      <c r="E23" s="9">
        <f>30.76</f>
        <v>30.76</v>
      </c>
      <c r="F23" s="9"/>
      <c r="G23" s="10">
        <f t="shared" si="1"/>
        <v>0</v>
      </c>
      <c r="H23" s="7"/>
    </row>
    <row r="24" ht="90" customHeight="1" spans="1:8">
      <c r="A24" s="4">
        <v>14</v>
      </c>
      <c r="B24" s="11" t="s">
        <v>52</v>
      </c>
      <c r="C24" s="7" t="s">
        <v>53</v>
      </c>
      <c r="D24" s="8" t="s">
        <v>54</v>
      </c>
      <c r="E24" s="9">
        <v>18.5</v>
      </c>
      <c r="F24" s="9"/>
      <c r="G24" s="10">
        <f t="shared" si="1"/>
        <v>0</v>
      </c>
      <c r="H24" s="11" t="s">
        <v>55</v>
      </c>
    </row>
    <row r="25" ht="90" customHeight="1" spans="1:8">
      <c r="A25" s="4">
        <v>15</v>
      </c>
      <c r="B25" s="11" t="s">
        <v>52</v>
      </c>
      <c r="C25" s="7" t="s">
        <v>56</v>
      </c>
      <c r="D25" s="8" t="s">
        <v>54</v>
      </c>
      <c r="E25" s="9">
        <v>13.2</v>
      </c>
      <c r="F25" s="9"/>
      <c r="G25" s="10">
        <f t="shared" si="1"/>
        <v>0</v>
      </c>
      <c r="H25" s="11"/>
    </row>
    <row r="26" ht="90" customHeight="1" spans="1:8">
      <c r="A26" s="4">
        <v>16</v>
      </c>
      <c r="B26" s="11" t="s">
        <v>52</v>
      </c>
      <c r="C26" s="7" t="s">
        <v>57</v>
      </c>
      <c r="D26" s="8" t="s">
        <v>54</v>
      </c>
      <c r="E26" s="9">
        <v>5.8</v>
      </c>
      <c r="F26" s="9"/>
      <c r="G26" s="10">
        <f t="shared" si="1"/>
        <v>0</v>
      </c>
      <c r="H26" s="11"/>
    </row>
    <row r="27" ht="60" customHeight="1" spans="1:8">
      <c r="A27" s="4">
        <v>17</v>
      </c>
      <c r="B27" s="11" t="s">
        <v>52</v>
      </c>
      <c r="C27" s="7" t="s">
        <v>58</v>
      </c>
      <c r="D27" s="8" t="s">
        <v>54</v>
      </c>
      <c r="E27" s="9">
        <v>1.2</v>
      </c>
      <c r="F27" s="9"/>
      <c r="G27" s="10"/>
      <c r="H27" s="11" t="s">
        <v>55</v>
      </c>
    </row>
    <row r="28" ht="60" customHeight="1" spans="1:8">
      <c r="A28" s="4">
        <v>18</v>
      </c>
      <c r="B28" s="11" t="s">
        <v>52</v>
      </c>
      <c r="C28" s="7" t="s">
        <v>59</v>
      </c>
      <c r="D28" s="8" t="s">
        <v>54</v>
      </c>
      <c r="E28" s="9">
        <v>7.5</v>
      </c>
      <c r="F28" s="9"/>
      <c r="G28" s="10"/>
      <c r="H28" s="11" t="s">
        <v>55</v>
      </c>
    </row>
    <row r="29" ht="54" customHeight="1" spans="1:8">
      <c r="A29" s="4">
        <v>21</v>
      </c>
      <c r="B29" s="11" t="s">
        <v>60</v>
      </c>
      <c r="C29" s="7" t="s">
        <v>61</v>
      </c>
      <c r="D29" s="4" t="s">
        <v>62</v>
      </c>
      <c r="E29" s="9">
        <v>2</v>
      </c>
      <c r="F29" s="9"/>
      <c r="G29" s="10">
        <f>SUM(E29*F29)</f>
        <v>0</v>
      </c>
      <c r="H29" s="11"/>
    </row>
    <row r="30" ht="51" customHeight="1" spans="1:8">
      <c r="A30" s="4">
        <v>22</v>
      </c>
      <c r="B30" s="11" t="s">
        <v>63</v>
      </c>
      <c r="C30" s="7" t="s">
        <v>64</v>
      </c>
      <c r="D30" s="4" t="s">
        <v>24</v>
      </c>
      <c r="E30" s="9">
        <v>1</v>
      </c>
      <c r="F30" s="9"/>
      <c r="G30" s="10">
        <f>SUM(E30*F30)</f>
        <v>0</v>
      </c>
      <c r="H30" s="11"/>
    </row>
    <row r="31" ht="137" customHeight="1" spans="1:8">
      <c r="A31" s="4">
        <v>23</v>
      </c>
      <c r="B31" s="11" t="s">
        <v>65</v>
      </c>
      <c r="C31" s="7" t="s">
        <v>66</v>
      </c>
      <c r="D31" s="8" t="s">
        <v>54</v>
      </c>
      <c r="E31" s="9">
        <v>2.2</v>
      </c>
      <c r="F31" s="9"/>
      <c r="G31" s="10">
        <f>SUM(E31*F31)</f>
        <v>0</v>
      </c>
      <c r="H31" s="11"/>
    </row>
    <row r="32" ht="55" customHeight="1" spans="1:8">
      <c r="A32" s="4">
        <v>24</v>
      </c>
      <c r="B32" s="18" t="s">
        <v>67</v>
      </c>
      <c r="C32" s="19" t="s">
        <v>68</v>
      </c>
      <c r="D32" s="20" t="s">
        <v>37</v>
      </c>
      <c r="E32" s="21">
        <v>2</v>
      </c>
      <c r="F32" s="21"/>
      <c r="G32" s="10">
        <f t="shared" ref="G32:G42" si="2">SUM(E32*F32)</f>
        <v>0</v>
      </c>
      <c r="H32" s="7"/>
    </row>
    <row r="33" ht="40" customHeight="1" spans="1:8">
      <c r="A33" s="4">
        <v>25</v>
      </c>
      <c r="B33" s="11" t="s">
        <v>69</v>
      </c>
      <c r="C33" s="7" t="s">
        <v>70</v>
      </c>
      <c r="D33" s="4" t="s">
        <v>71</v>
      </c>
      <c r="E33" s="9">
        <v>2</v>
      </c>
      <c r="F33" s="9"/>
      <c r="G33" s="10">
        <f t="shared" si="2"/>
        <v>0</v>
      </c>
      <c r="H33" s="11"/>
    </row>
    <row r="34" ht="31.5" customHeight="1" spans="1:8">
      <c r="A34" s="4">
        <v>26</v>
      </c>
      <c r="B34" s="7" t="s">
        <v>72</v>
      </c>
      <c r="C34" s="7" t="s">
        <v>73</v>
      </c>
      <c r="D34" s="4" t="s">
        <v>24</v>
      </c>
      <c r="E34" s="9">
        <v>2</v>
      </c>
      <c r="F34" s="9"/>
      <c r="G34" s="10">
        <f t="shared" si="2"/>
        <v>0</v>
      </c>
      <c r="H34" s="11"/>
    </row>
    <row r="35" s="1" customFormat="1" ht="53" customHeight="1" spans="1:8">
      <c r="A35" s="4">
        <v>28</v>
      </c>
      <c r="B35" s="12" t="s">
        <v>74</v>
      </c>
      <c r="C35" s="13" t="s">
        <v>75</v>
      </c>
      <c r="D35" s="14" t="s">
        <v>37</v>
      </c>
      <c r="E35" s="15">
        <v>1</v>
      </c>
      <c r="F35" s="15"/>
      <c r="G35" s="10">
        <f t="shared" si="2"/>
        <v>0</v>
      </c>
      <c r="H35" s="12"/>
    </row>
    <row r="36" s="1" customFormat="1" ht="44" customHeight="1" spans="1:8">
      <c r="A36" s="4">
        <v>29</v>
      </c>
      <c r="B36" s="12" t="s">
        <v>76</v>
      </c>
      <c r="C36" s="13" t="s">
        <v>77</v>
      </c>
      <c r="D36" s="14" t="s">
        <v>41</v>
      </c>
      <c r="E36" s="15">
        <v>2</v>
      </c>
      <c r="F36" s="15"/>
      <c r="G36" s="10">
        <f t="shared" si="2"/>
        <v>0</v>
      </c>
      <c r="H36" s="12"/>
    </row>
    <row r="37" s="1" customFormat="1" ht="63" customHeight="1" spans="1:8">
      <c r="A37" s="4">
        <v>30</v>
      </c>
      <c r="B37" s="12" t="s">
        <v>78</v>
      </c>
      <c r="C37" s="13" t="s">
        <v>79</v>
      </c>
      <c r="D37" s="8" t="s">
        <v>54</v>
      </c>
      <c r="E37" s="15">
        <v>49.4</v>
      </c>
      <c r="F37" s="15"/>
      <c r="G37" s="10">
        <f t="shared" si="2"/>
        <v>0</v>
      </c>
      <c r="H37" s="12"/>
    </row>
    <row r="38" s="1" customFormat="1" ht="42" customHeight="1" spans="1:8">
      <c r="A38" s="4">
        <v>31</v>
      </c>
      <c r="B38" s="12" t="s">
        <v>80</v>
      </c>
      <c r="C38" s="13" t="s">
        <v>81</v>
      </c>
      <c r="D38" s="8" t="s">
        <v>54</v>
      </c>
      <c r="E38" s="15">
        <v>24.1</v>
      </c>
      <c r="F38" s="15"/>
      <c r="G38" s="10">
        <f t="shared" si="2"/>
        <v>0</v>
      </c>
      <c r="H38" s="12"/>
    </row>
    <row r="39" s="1" customFormat="1" ht="42" customHeight="1" spans="1:8">
      <c r="A39" s="4">
        <v>32</v>
      </c>
      <c r="B39" s="12" t="s">
        <v>82</v>
      </c>
      <c r="C39" s="13" t="s">
        <v>83</v>
      </c>
      <c r="D39" s="4" t="s">
        <v>24</v>
      </c>
      <c r="E39" s="15">
        <v>1</v>
      </c>
      <c r="F39" s="15"/>
      <c r="G39" s="10">
        <f t="shared" si="2"/>
        <v>0</v>
      </c>
      <c r="H39" s="12"/>
    </row>
    <row r="40" ht="45" customHeight="1" spans="1:8">
      <c r="A40" s="4">
        <v>33</v>
      </c>
      <c r="B40" s="11" t="s">
        <v>84</v>
      </c>
      <c r="C40" s="7" t="s">
        <v>85</v>
      </c>
      <c r="D40" s="8" t="s">
        <v>14</v>
      </c>
      <c r="E40" s="9">
        <v>33.3</v>
      </c>
      <c r="F40" s="9"/>
      <c r="G40" s="10">
        <f t="shared" si="2"/>
        <v>0</v>
      </c>
      <c r="H40" s="11"/>
    </row>
    <row r="41" ht="24.75" customHeight="1" spans="1:8">
      <c r="A41" s="4">
        <v>34</v>
      </c>
      <c r="B41" s="11" t="s">
        <v>86</v>
      </c>
      <c r="C41" s="7" t="s">
        <v>87</v>
      </c>
      <c r="D41" s="4" t="s">
        <v>88</v>
      </c>
      <c r="E41" s="9">
        <v>1</v>
      </c>
      <c r="F41" s="9"/>
      <c r="G41" s="10">
        <f t="shared" si="2"/>
        <v>0</v>
      </c>
      <c r="H41" s="11"/>
    </row>
    <row r="42" ht="46" customHeight="1" spans="1:8">
      <c r="A42" s="4">
        <v>35</v>
      </c>
      <c r="B42" s="11" t="s">
        <v>89</v>
      </c>
      <c r="C42" s="7" t="s">
        <v>90</v>
      </c>
      <c r="D42" s="4" t="s">
        <v>91</v>
      </c>
      <c r="E42" s="9">
        <v>1</v>
      </c>
      <c r="F42" s="9"/>
      <c r="G42" s="10">
        <f t="shared" si="2"/>
        <v>0</v>
      </c>
      <c r="H42" s="11"/>
    </row>
    <row r="43" ht="24.75" customHeight="1" spans="1:8">
      <c r="A43" s="4" t="s">
        <v>92</v>
      </c>
      <c r="B43" s="11" t="s">
        <v>93</v>
      </c>
      <c r="C43" s="7"/>
      <c r="D43" s="4"/>
      <c r="E43" s="9"/>
      <c r="F43" s="9"/>
      <c r="G43" s="26">
        <f>SUM(G5:G42)</f>
        <v>0</v>
      </c>
      <c r="H43" s="11"/>
    </row>
    <row r="44" ht="24.75" customHeight="1" spans="1:8">
      <c r="A44" s="4" t="s">
        <v>94</v>
      </c>
      <c r="B44" s="27" t="s">
        <v>95</v>
      </c>
      <c r="C44" s="28"/>
      <c r="D44" s="28"/>
      <c r="E44" s="29"/>
      <c r="F44" s="30">
        <v>0.05</v>
      </c>
      <c r="G44" s="26">
        <f>SUM(G43*F44)</f>
        <v>0</v>
      </c>
      <c r="H44" s="11"/>
    </row>
    <row r="45" ht="24.75" customHeight="1" spans="1:8">
      <c r="A45" s="4" t="s">
        <v>96</v>
      </c>
      <c r="B45" s="31" t="s">
        <v>97</v>
      </c>
      <c r="C45" s="32"/>
      <c r="D45" s="32"/>
      <c r="E45" s="33"/>
      <c r="F45" s="30">
        <v>0.09</v>
      </c>
      <c r="G45" s="26">
        <f>SUM((G43+G44)*F45)</f>
        <v>0</v>
      </c>
      <c r="H45" s="4"/>
    </row>
    <row r="46" ht="24.75" customHeight="1" spans="1:8">
      <c r="A46" s="4" t="s">
        <v>98</v>
      </c>
      <c r="B46" s="34" t="s">
        <v>99</v>
      </c>
      <c r="C46" s="35"/>
      <c r="D46" s="35"/>
      <c r="E46" s="36"/>
      <c r="F46" s="26"/>
      <c r="G46" s="26">
        <f>SUM(G43:G45)</f>
        <v>0</v>
      </c>
      <c r="H46" s="4" t="s">
        <v>100</v>
      </c>
    </row>
    <row r="47" ht="26" customHeight="1" spans="1:8">
      <c r="A47" s="4"/>
      <c r="B47" s="6" t="s">
        <v>101</v>
      </c>
      <c r="C47" s="6"/>
      <c r="D47" s="6"/>
      <c r="E47" s="6"/>
      <c r="F47" s="4"/>
      <c r="G47" s="37">
        <f>SUM(G46*6)</f>
        <v>0</v>
      </c>
      <c r="H47" s="4" t="s">
        <v>102</v>
      </c>
    </row>
    <row r="48" ht="25" customHeight="1" spans="1:8">
      <c r="A48" s="38" t="s">
        <v>103</v>
      </c>
      <c r="B48" s="38"/>
      <c r="C48" s="38"/>
      <c r="D48" s="38"/>
      <c r="E48" s="38"/>
      <c r="F48" s="38"/>
      <c r="G48" s="38"/>
      <c r="H48" s="38"/>
    </row>
    <row r="49" ht="25" customHeight="1" spans="1:8">
      <c r="A49" s="4" t="s">
        <v>1</v>
      </c>
      <c r="B49" s="4" t="s">
        <v>2</v>
      </c>
      <c r="C49" s="4" t="s">
        <v>3</v>
      </c>
      <c r="D49" s="4" t="s">
        <v>4</v>
      </c>
      <c r="E49" s="4" t="s">
        <v>5</v>
      </c>
      <c r="F49" s="4" t="s">
        <v>6</v>
      </c>
      <c r="G49" s="4" t="s">
        <v>7</v>
      </c>
      <c r="H49" s="4" t="s">
        <v>8</v>
      </c>
    </row>
    <row r="50" ht="25" customHeight="1" spans="1:8">
      <c r="A50" s="4" t="s">
        <v>10</v>
      </c>
      <c r="B50" s="6" t="s">
        <v>11</v>
      </c>
      <c r="C50" s="4"/>
      <c r="D50" s="4"/>
      <c r="E50" s="4"/>
      <c r="F50" s="4"/>
      <c r="G50" s="4"/>
      <c r="H50" s="4"/>
    </row>
    <row r="51" ht="42" customHeight="1" spans="1:8">
      <c r="A51" s="4">
        <v>1</v>
      </c>
      <c r="B51" s="7" t="s">
        <v>12</v>
      </c>
      <c r="C51" s="7" t="s">
        <v>13</v>
      </c>
      <c r="D51" s="8" t="s">
        <v>14</v>
      </c>
      <c r="E51" s="9">
        <f>33.3</f>
        <v>33.3</v>
      </c>
      <c r="F51" s="9"/>
      <c r="G51" s="10">
        <f>SUM(E51*F51)</f>
        <v>0</v>
      </c>
      <c r="H51" s="11"/>
    </row>
    <row r="52" ht="30" customHeight="1" spans="1:8">
      <c r="A52" s="4">
        <v>2</v>
      </c>
      <c r="B52" s="11" t="s">
        <v>15</v>
      </c>
      <c r="C52" s="7" t="s">
        <v>16</v>
      </c>
      <c r="D52" s="8" t="s">
        <v>14</v>
      </c>
      <c r="E52" s="9">
        <v>54.6</v>
      </c>
      <c r="F52" s="9"/>
      <c r="G52" s="10">
        <f t="shared" ref="G52:G57" si="3">SUM(E52*F52)</f>
        <v>0</v>
      </c>
      <c r="H52" s="11"/>
    </row>
    <row r="53" ht="30" customHeight="1" spans="1:8">
      <c r="A53" s="4">
        <v>3</v>
      </c>
      <c r="B53" s="12" t="s">
        <v>17</v>
      </c>
      <c r="C53" s="13" t="s">
        <v>18</v>
      </c>
      <c r="D53" s="14" t="s">
        <v>19</v>
      </c>
      <c r="E53" s="15">
        <v>1</v>
      </c>
      <c r="F53" s="9"/>
      <c r="G53" s="10">
        <f t="shared" si="3"/>
        <v>0</v>
      </c>
      <c r="H53" s="11"/>
    </row>
    <row r="54" ht="30" customHeight="1" spans="1:8">
      <c r="A54" s="4">
        <v>4</v>
      </c>
      <c r="B54" s="12" t="s">
        <v>20</v>
      </c>
      <c r="C54" s="13" t="s">
        <v>21</v>
      </c>
      <c r="D54" s="14" t="s">
        <v>19</v>
      </c>
      <c r="E54" s="15">
        <v>1</v>
      </c>
      <c r="F54" s="9"/>
      <c r="G54" s="10">
        <f t="shared" si="3"/>
        <v>0</v>
      </c>
      <c r="H54" s="11"/>
    </row>
    <row r="55" ht="30" customHeight="1" spans="1:8">
      <c r="A55" s="4">
        <v>5</v>
      </c>
      <c r="B55" s="12" t="s">
        <v>22</v>
      </c>
      <c r="C55" s="13" t="s">
        <v>23</v>
      </c>
      <c r="D55" s="14" t="s">
        <v>24</v>
      </c>
      <c r="E55" s="15">
        <v>12</v>
      </c>
      <c r="F55" s="9"/>
      <c r="G55" s="10">
        <f t="shared" si="3"/>
        <v>0</v>
      </c>
      <c r="H55" s="11"/>
    </row>
    <row r="56" ht="30" customHeight="1" spans="1:8">
      <c r="A56" s="4">
        <v>6</v>
      </c>
      <c r="B56" s="11" t="s">
        <v>25</v>
      </c>
      <c r="C56" s="7" t="s">
        <v>104</v>
      </c>
      <c r="D56" s="4" t="s">
        <v>19</v>
      </c>
      <c r="E56" s="9">
        <v>1</v>
      </c>
      <c r="F56" s="9"/>
      <c r="G56" s="10">
        <f t="shared" si="3"/>
        <v>0</v>
      </c>
      <c r="H56" s="11"/>
    </row>
    <row r="57" ht="30" customHeight="1" spans="1:8">
      <c r="A57" s="4">
        <v>7</v>
      </c>
      <c r="B57" s="11" t="s">
        <v>27</v>
      </c>
      <c r="C57" s="7" t="s">
        <v>28</v>
      </c>
      <c r="D57" s="4" t="s">
        <v>19</v>
      </c>
      <c r="E57" s="9">
        <v>1</v>
      </c>
      <c r="F57" s="9"/>
      <c r="G57" s="10">
        <f t="shared" si="3"/>
        <v>0</v>
      </c>
      <c r="H57" s="11"/>
    </row>
    <row r="58" ht="27" customHeight="1" spans="1:8">
      <c r="A58" s="4" t="s">
        <v>29</v>
      </c>
      <c r="B58" s="16" t="s">
        <v>30</v>
      </c>
      <c r="C58" s="7"/>
      <c r="D58" s="4"/>
      <c r="E58" s="9"/>
      <c r="F58" s="9"/>
      <c r="G58" s="10"/>
      <c r="H58" s="11"/>
    </row>
    <row r="59" ht="65" customHeight="1" spans="1:8">
      <c r="A59" s="4">
        <v>1</v>
      </c>
      <c r="B59" s="11" t="s">
        <v>31</v>
      </c>
      <c r="C59" s="7" t="s">
        <v>32</v>
      </c>
      <c r="D59" s="22" t="s">
        <v>14</v>
      </c>
      <c r="E59" s="9">
        <v>33.44</v>
      </c>
      <c r="F59" s="9"/>
      <c r="G59" s="10">
        <f>SUM(E59*F59)</f>
        <v>0</v>
      </c>
      <c r="H59" s="11"/>
    </row>
    <row r="60" ht="109" customHeight="1" spans="1:8">
      <c r="A60" s="4">
        <v>2</v>
      </c>
      <c r="B60" s="11" t="s">
        <v>33</v>
      </c>
      <c r="C60" s="7" t="s">
        <v>34</v>
      </c>
      <c r="D60" s="4" t="s">
        <v>24</v>
      </c>
      <c r="E60" s="9">
        <v>12</v>
      </c>
      <c r="F60" s="9"/>
      <c r="G60" s="10">
        <f t="shared" ref="G60:G85" si="4">SUM(E60*F60)</f>
        <v>0</v>
      </c>
      <c r="H60" s="11"/>
    </row>
    <row r="61" ht="55" customHeight="1" spans="1:8">
      <c r="A61" s="4">
        <v>3</v>
      </c>
      <c r="B61" s="11" t="s">
        <v>35</v>
      </c>
      <c r="C61" s="7" t="s">
        <v>36</v>
      </c>
      <c r="D61" s="4" t="s">
        <v>37</v>
      </c>
      <c r="E61" s="9">
        <v>12</v>
      </c>
      <c r="F61" s="21"/>
      <c r="G61" s="10">
        <f t="shared" si="4"/>
        <v>0</v>
      </c>
      <c r="H61" s="7" t="s">
        <v>38</v>
      </c>
    </row>
    <row r="62" ht="36" customHeight="1" spans="1:8">
      <c r="A62" s="4">
        <v>4</v>
      </c>
      <c r="B62" s="11" t="s">
        <v>39</v>
      </c>
      <c r="C62" s="7" t="s">
        <v>40</v>
      </c>
      <c r="D62" s="4" t="s">
        <v>41</v>
      </c>
      <c r="E62" s="9">
        <v>12</v>
      </c>
      <c r="F62" s="21"/>
      <c r="G62" s="10">
        <f t="shared" si="4"/>
        <v>0</v>
      </c>
      <c r="H62" s="7" t="s">
        <v>105</v>
      </c>
    </row>
    <row r="63" ht="87" customHeight="1" spans="1:8">
      <c r="A63" s="4">
        <v>5</v>
      </c>
      <c r="B63" s="11" t="s">
        <v>44</v>
      </c>
      <c r="C63" s="7" t="s">
        <v>45</v>
      </c>
      <c r="D63" s="22" t="s">
        <v>14</v>
      </c>
      <c r="E63" s="9">
        <v>9.06</v>
      </c>
      <c r="F63" s="9"/>
      <c r="G63" s="10">
        <f t="shared" si="4"/>
        <v>0</v>
      </c>
      <c r="H63" s="11"/>
    </row>
    <row r="64" ht="101" customHeight="1" spans="1:8">
      <c r="A64" s="4">
        <v>6</v>
      </c>
      <c r="B64" s="11" t="s">
        <v>46</v>
      </c>
      <c r="C64" s="7" t="s">
        <v>47</v>
      </c>
      <c r="D64" s="22" t="s">
        <v>14</v>
      </c>
      <c r="E64" s="9">
        <v>11.69</v>
      </c>
      <c r="F64" s="9"/>
      <c r="G64" s="10">
        <f t="shared" si="4"/>
        <v>0</v>
      </c>
      <c r="H64" s="11"/>
    </row>
    <row r="65" ht="76" customHeight="1" spans="1:8">
      <c r="A65" s="4">
        <v>7</v>
      </c>
      <c r="B65" s="23" t="s">
        <v>48</v>
      </c>
      <c r="C65" s="24" t="s">
        <v>106</v>
      </c>
      <c r="D65" s="22" t="s">
        <v>14</v>
      </c>
      <c r="E65" s="25">
        <v>33.44</v>
      </c>
      <c r="F65" s="25"/>
      <c r="G65" s="10">
        <f t="shared" si="4"/>
        <v>0</v>
      </c>
      <c r="H65" s="23"/>
    </row>
    <row r="66" ht="78" customHeight="1" spans="1:8">
      <c r="A66" s="4">
        <v>8</v>
      </c>
      <c r="B66" s="7" t="s">
        <v>50</v>
      </c>
      <c r="C66" s="7" t="s">
        <v>107</v>
      </c>
      <c r="D66" s="8" t="s">
        <v>14</v>
      </c>
      <c r="E66" s="9">
        <v>54.6</v>
      </c>
      <c r="F66" s="9"/>
      <c r="G66" s="10">
        <f t="shared" si="4"/>
        <v>0</v>
      </c>
      <c r="H66" s="11"/>
    </row>
    <row r="67" ht="96" customHeight="1" spans="1:8">
      <c r="A67" s="4">
        <v>9</v>
      </c>
      <c r="B67" s="11" t="s">
        <v>52</v>
      </c>
      <c r="C67" s="7" t="s">
        <v>53</v>
      </c>
      <c r="D67" s="8" t="s">
        <v>54</v>
      </c>
      <c r="E67" s="9">
        <v>6.4</v>
      </c>
      <c r="F67" s="9"/>
      <c r="G67" s="10">
        <f t="shared" si="4"/>
        <v>0</v>
      </c>
      <c r="H67" s="11" t="s">
        <v>55</v>
      </c>
    </row>
    <row r="68" ht="96" customHeight="1" spans="1:8">
      <c r="A68" s="4">
        <v>10</v>
      </c>
      <c r="B68" s="11" t="s">
        <v>52</v>
      </c>
      <c r="C68" s="7" t="s">
        <v>56</v>
      </c>
      <c r="D68" s="8" t="s">
        <v>54</v>
      </c>
      <c r="E68" s="9">
        <v>26.4</v>
      </c>
      <c r="F68" s="9"/>
      <c r="G68" s="10">
        <f t="shared" si="4"/>
        <v>0</v>
      </c>
      <c r="H68" s="11"/>
    </row>
    <row r="69" ht="96" customHeight="1" spans="1:8">
      <c r="A69" s="4">
        <v>11</v>
      </c>
      <c r="B69" s="11" t="s">
        <v>52</v>
      </c>
      <c r="C69" s="7" t="s">
        <v>57</v>
      </c>
      <c r="D69" s="8" t="s">
        <v>54</v>
      </c>
      <c r="E69" s="9">
        <v>11.6</v>
      </c>
      <c r="F69" s="9"/>
      <c r="G69" s="10">
        <f t="shared" si="4"/>
        <v>0</v>
      </c>
      <c r="H69" s="11"/>
    </row>
    <row r="70" ht="60" customHeight="1" spans="1:8">
      <c r="A70" s="4">
        <v>12</v>
      </c>
      <c r="B70" s="11" t="s">
        <v>52</v>
      </c>
      <c r="C70" s="7" t="s">
        <v>58</v>
      </c>
      <c r="D70" s="8" t="s">
        <v>54</v>
      </c>
      <c r="E70" s="9">
        <v>1.2</v>
      </c>
      <c r="F70" s="9"/>
      <c r="G70" s="10">
        <f t="shared" si="4"/>
        <v>0</v>
      </c>
      <c r="H70" s="11" t="s">
        <v>55</v>
      </c>
    </row>
    <row r="71" ht="60" customHeight="1" spans="1:8">
      <c r="A71" s="4">
        <v>13</v>
      </c>
      <c r="B71" s="11" t="s">
        <v>52</v>
      </c>
      <c r="C71" s="7" t="s">
        <v>59</v>
      </c>
      <c r="D71" s="8" t="s">
        <v>54</v>
      </c>
      <c r="E71" s="9">
        <v>7.5</v>
      </c>
      <c r="F71" s="9"/>
      <c r="G71" s="10">
        <f t="shared" si="4"/>
        <v>0</v>
      </c>
      <c r="H71" s="11" t="s">
        <v>55</v>
      </c>
    </row>
    <row r="72" ht="51" customHeight="1" spans="1:8">
      <c r="A72" s="4">
        <v>14</v>
      </c>
      <c r="B72" s="11" t="s">
        <v>63</v>
      </c>
      <c r="C72" s="7" t="s">
        <v>64</v>
      </c>
      <c r="D72" s="8" t="s">
        <v>108</v>
      </c>
      <c r="E72" s="9">
        <v>1</v>
      </c>
      <c r="F72" s="9"/>
      <c r="G72" s="10">
        <f t="shared" si="4"/>
        <v>0</v>
      </c>
      <c r="H72" s="11"/>
    </row>
    <row r="73" ht="54" customHeight="1" spans="1:8">
      <c r="A73" s="4">
        <v>15</v>
      </c>
      <c r="B73" s="11" t="s">
        <v>60</v>
      </c>
      <c r="C73" s="7" t="s">
        <v>109</v>
      </c>
      <c r="D73" s="4" t="s">
        <v>62</v>
      </c>
      <c r="E73" s="9">
        <v>3</v>
      </c>
      <c r="F73" s="9"/>
      <c r="G73" s="10">
        <f t="shared" si="4"/>
        <v>0</v>
      </c>
      <c r="H73" s="11"/>
    </row>
    <row r="74" ht="120" customHeight="1" spans="1:8">
      <c r="A74" s="4">
        <v>16</v>
      </c>
      <c r="B74" s="11" t="s">
        <v>65</v>
      </c>
      <c r="C74" s="7" t="s">
        <v>110</v>
      </c>
      <c r="D74" s="8" t="s">
        <v>54</v>
      </c>
      <c r="E74" s="9">
        <v>2.2</v>
      </c>
      <c r="F74" s="9"/>
      <c r="G74" s="10">
        <f t="shared" si="4"/>
        <v>0</v>
      </c>
      <c r="H74" s="11"/>
    </row>
    <row r="75" ht="40" customHeight="1" spans="1:8">
      <c r="A75" s="4">
        <v>17</v>
      </c>
      <c r="B75" s="11" t="s">
        <v>69</v>
      </c>
      <c r="C75" s="7" t="s">
        <v>70</v>
      </c>
      <c r="D75" s="4" t="s">
        <v>71</v>
      </c>
      <c r="E75" s="9">
        <v>1</v>
      </c>
      <c r="F75" s="9"/>
      <c r="G75" s="10">
        <f t="shared" si="4"/>
        <v>0</v>
      </c>
      <c r="H75" s="11"/>
    </row>
    <row r="76" ht="48" customHeight="1" spans="1:8">
      <c r="A76" s="4">
        <v>18</v>
      </c>
      <c r="B76" s="11" t="s">
        <v>67</v>
      </c>
      <c r="C76" s="7" t="s">
        <v>68</v>
      </c>
      <c r="D76" s="8" t="s">
        <v>111</v>
      </c>
      <c r="E76" s="9">
        <v>2</v>
      </c>
      <c r="F76" s="9"/>
      <c r="G76" s="10">
        <f t="shared" si="4"/>
        <v>0</v>
      </c>
      <c r="H76" s="7"/>
    </row>
    <row r="77" ht="22.5" spans="1:8">
      <c r="A77" s="4">
        <v>19</v>
      </c>
      <c r="B77" s="7" t="s">
        <v>72</v>
      </c>
      <c r="C77" s="7" t="s">
        <v>73</v>
      </c>
      <c r="D77" s="4" t="s">
        <v>24</v>
      </c>
      <c r="E77" s="9">
        <v>2</v>
      </c>
      <c r="F77" s="9"/>
      <c r="G77" s="10">
        <f t="shared" si="4"/>
        <v>0</v>
      </c>
      <c r="H77" s="11"/>
    </row>
    <row r="78" ht="49" customHeight="1" spans="1:8">
      <c r="A78" s="4">
        <v>20</v>
      </c>
      <c r="B78" s="11" t="s">
        <v>74</v>
      </c>
      <c r="C78" s="7" t="s">
        <v>75</v>
      </c>
      <c r="D78" s="4" t="s">
        <v>37</v>
      </c>
      <c r="E78" s="9">
        <v>1</v>
      </c>
      <c r="F78" s="9"/>
      <c r="G78" s="10">
        <f t="shared" si="4"/>
        <v>0</v>
      </c>
      <c r="H78" s="11"/>
    </row>
    <row r="79" s="1" customFormat="1" ht="44" customHeight="1" spans="1:8">
      <c r="A79" s="4">
        <v>21</v>
      </c>
      <c r="B79" s="12" t="s">
        <v>76</v>
      </c>
      <c r="C79" s="13" t="s">
        <v>77</v>
      </c>
      <c r="D79" s="14" t="s">
        <v>41</v>
      </c>
      <c r="E79" s="15">
        <v>2</v>
      </c>
      <c r="F79" s="15"/>
      <c r="G79" s="10">
        <f t="shared" si="4"/>
        <v>0</v>
      </c>
      <c r="H79" s="12"/>
    </row>
    <row r="80" s="1" customFormat="1" ht="39" customHeight="1" spans="1:8">
      <c r="A80" s="4">
        <v>22</v>
      </c>
      <c r="B80" s="12" t="s">
        <v>78</v>
      </c>
      <c r="C80" s="13" t="s">
        <v>79</v>
      </c>
      <c r="D80" s="8" t="s">
        <v>54</v>
      </c>
      <c r="E80" s="15">
        <v>49.4</v>
      </c>
      <c r="F80" s="15"/>
      <c r="G80" s="10">
        <f t="shared" si="4"/>
        <v>0</v>
      </c>
      <c r="H80" s="12"/>
    </row>
    <row r="81" s="1" customFormat="1" ht="42" customHeight="1" spans="1:8">
      <c r="A81" s="4">
        <v>23</v>
      </c>
      <c r="B81" s="12" t="s">
        <v>80</v>
      </c>
      <c r="C81" s="13" t="s">
        <v>81</v>
      </c>
      <c r="D81" s="8" t="s">
        <v>54</v>
      </c>
      <c r="E81" s="15">
        <v>24.1</v>
      </c>
      <c r="F81" s="15"/>
      <c r="G81" s="10">
        <f t="shared" si="4"/>
        <v>0</v>
      </c>
      <c r="H81" s="12"/>
    </row>
    <row r="82" s="1" customFormat="1" ht="42" customHeight="1" spans="1:8">
      <c r="A82" s="4">
        <v>24</v>
      </c>
      <c r="B82" s="12" t="s">
        <v>82</v>
      </c>
      <c r="C82" s="13" t="s">
        <v>83</v>
      </c>
      <c r="D82" s="4" t="s">
        <v>24</v>
      </c>
      <c r="E82" s="15">
        <v>1</v>
      </c>
      <c r="F82" s="15"/>
      <c r="G82" s="10">
        <f t="shared" si="4"/>
        <v>0</v>
      </c>
      <c r="H82" s="12"/>
    </row>
    <row r="83" ht="30" customHeight="1" spans="1:8">
      <c r="A83" s="4">
        <v>25</v>
      </c>
      <c r="B83" s="11" t="s">
        <v>84</v>
      </c>
      <c r="C83" s="7" t="s">
        <v>112</v>
      </c>
      <c r="D83" s="4" t="s">
        <v>14</v>
      </c>
      <c r="E83" s="9">
        <v>33.34</v>
      </c>
      <c r="F83" s="9"/>
      <c r="G83" s="10">
        <f t="shared" si="4"/>
        <v>0</v>
      </c>
      <c r="H83" s="11"/>
    </row>
    <row r="84" ht="25" customHeight="1" spans="1:8">
      <c r="A84" s="4">
        <v>26</v>
      </c>
      <c r="B84" s="11" t="s">
        <v>86</v>
      </c>
      <c r="C84" s="7" t="s">
        <v>87</v>
      </c>
      <c r="D84" s="4" t="s">
        <v>88</v>
      </c>
      <c r="E84" s="9">
        <v>1</v>
      </c>
      <c r="F84" s="9"/>
      <c r="G84" s="10">
        <f t="shared" si="4"/>
        <v>0</v>
      </c>
      <c r="H84" s="11"/>
    </row>
    <row r="85" ht="45" customHeight="1" spans="1:8">
      <c r="A85" s="4">
        <v>27</v>
      </c>
      <c r="B85" s="11" t="s">
        <v>89</v>
      </c>
      <c r="C85" s="7" t="s">
        <v>90</v>
      </c>
      <c r="D85" s="4" t="s">
        <v>91</v>
      </c>
      <c r="E85" s="9">
        <v>1</v>
      </c>
      <c r="F85" s="9"/>
      <c r="G85" s="10">
        <f t="shared" si="4"/>
        <v>0</v>
      </c>
      <c r="H85" s="11"/>
    </row>
    <row r="86" ht="25" customHeight="1" spans="1:8">
      <c r="A86" s="4" t="s">
        <v>92</v>
      </c>
      <c r="B86" s="11" t="s">
        <v>93</v>
      </c>
      <c r="C86" s="7"/>
      <c r="D86" s="4"/>
      <c r="E86" s="9"/>
      <c r="F86" s="9"/>
      <c r="G86" s="10">
        <f>SUM(G51:G85)</f>
        <v>0</v>
      </c>
      <c r="H86" s="11"/>
    </row>
    <row r="87" ht="25" customHeight="1" spans="1:8">
      <c r="A87" s="4" t="s">
        <v>94</v>
      </c>
      <c r="B87" s="27" t="s">
        <v>95</v>
      </c>
      <c r="C87" s="28"/>
      <c r="D87" s="28"/>
      <c r="E87" s="29"/>
      <c r="F87" s="30">
        <v>0.05</v>
      </c>
      <c r="G87" s="10">
        <f>SUM(G86*F87)</f>
        <v>0</v>
      </c>
      <c r="H87" s="11"/>
    </row>
    <row r="88" ht="25" customHeight="1" spans="1:8">
      <c r="A88" s="4" t="s">
        <v>96</v>
      </c>
      <c r="B88" s="39" t="s">
        <v>97</v>
      </c>
      <c r="C88" s="40"/>
      <c r="D88" s="40"/>
      <c r="E88" s="41"/>
      <c r="F88" s="30">
        <v>0.09</v>
      </c>
      <c r="G88" s="26">
        <f>SUM((G86+G87)*F88)</f>
        <v>0</v>
      </c>
      <c r="H88" s="4"/>
    </row>
    <row r="89" ht="25" customHeight="1" spans="1:8">
      <c r="A89" s="4" t="s">
        <v>98</v>
      </c>
      <c r="B89" s="31" t="s">
        <v>99</v>
      </c>
      <c r="C89" s="32"/>
      <c r="D89" s="32"/>
      <c r="E89" s="33"/>
      <c r="F89" s="26"/>
      <c r="G89" s="26">
        <f>SUM(G86:G88)</f>
        <v>0</v>
      </c>
      <c r="H89" s="4" t="s">
        <v>100</v>
      </c>
    </row>
    <row r="90" ht="25" customHeight="1" spans="1:8">
      <c r="A90" s="4"/>
      <c r="B90" s="6" t="s">
        <v>113</v>
      </c>
      <c r="C90" s="6"/>
      <c r="D90" s="6"/>
      <c r="E90" s="6"/>
      <c r="F90" s="42"/>
      <c r="G90" s="37">
        <f>SUM(G89*6)</f>
        <v>0</v>
      </c>
      <c r="H90" s="4" t="s">
        <v>102</v>
      </c>
    </row>
    <row r="91" ht="25" customHeight="1" spans="1:8">
      <c r="A91" s="6"/>
      <c r="B91" s="6" t="s">
        <v>114</v>
      </c>
      <c r="C91" s="6"/>
      <c r="D91" s="6"/>
      <c r="E91" s="6"/>
      <c r="F91" s="6"/>
      <c r="G91" s="37">
        <f>G47+G90</f>
        <v>0</v>
      </c>
      <c r="H91" s="6" t="s">
        <v>115</v>
      </c>
    </row>
  </sheetData>
  <mergeCells count="11">
    <mergeCell ref="A1:H1"/>
    <mergeCell ref="B44:E44"/>
    <mergeCell ref="B45:E45"/>
    <mergeCell ref="B46:E46"/>
    <mergeCell ref="B47:E47"/>
    <mergeCell ref="A48:H48"/>
    <mergeCell ref="B87:E87"/>
    <mergeCell ref="B88:E88"/>
    <mergeCell ref="B89:E89"/>
    <mergeCell ref="B90:E90"/>
    <mergeCell ref="B91:E91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男卫生间改造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明</cp:lastModifiedBy>
  <dcterms:created xsi:type="dcterms:W3CDTF">2025-03-27T07:20:00Z</dcterms:created>
  <cp:lastPrinted>2025-03-28T01:18:00Z</cp:lastPrinted>
  <dcterms:modified xsi:type="dcterms:W3CDTF">2026-01-20T02:37:42Z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63A0ECDF676E4904A6701C4BBC9AB1AB_13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